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hael.Stokes-uttin\Dropbox\LSD Website\Order Specification Forms\"/>
    </mc:Choice>
  </mc:AlternateContent>
  <xr:revisionPtr revIDLastSave="0" documentId="8_{D5496BE1-77FE-41B7-8B62-75802B68D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Document'!$H$27,'DCL Order Document'!$B$36:$B$54,0),3))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C31" i="1" s="1"/>
  <c r="J30" i="1"/>
  <c r="J25" i="1"/>
  <c r="C30" i="1" l="1"/>
  <c r="N2" i="1"/>
  <c r="M2" i="1" l="1"/>
  <c r="L2" i="1"/>
  <c r="K2" i="1"/>
  <c r="J2" i="1"/>
  <c r="H2" i="1" l="1"/>
  <c r="H1" i="1" s="1"/>
  <c r="H27" i="1" s="1"/>
  <c r="C29" i="1" s="1"/>
</calcChain>
</file>

<file path=xl/sharedStrings.xml><?xml version="1.0" encoding="utf-8"?>
<sst xmlns="http://schemas.openxmlformats.org/spreadsheetml/2006/main" count="136" uniqueCount="107">
  <si>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</si>
  <si>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</si>
  <si>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</si>
  <si>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</si>
  <si>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</si>
  <si>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</si>
  <si>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</si>
  <si>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</si>
  <si>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</si>
  <si>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</si>
  <si>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</si>
  <si>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</si>
  <si>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</si>
  <si>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</si>
  <si>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</si>
  <si>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</si>
  <si>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</si>
  <si>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</si>
  <si>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</si>
  <si>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</si>
  <si>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</si>
  <si>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</si>
  <si>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</si>
  <si>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</si>
  <si>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</si>
  <si>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</si>
  <si>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</si>
  <si>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</si>
  <si>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</si>
  <si>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</si>
  <si>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</si>
  <si>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</si>
  <si>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</si>
  <si>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</si>
  <si>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</si>
  <si>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</si>
  <si>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</si>
  <si>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</si>
  <si>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</si>
  <si>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</si>
  <si>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</si>
  <si>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</si>
  <si>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</si>
  <si>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</si>
  <si>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</si>
  <si>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</si>
  <si>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</si>
  <si>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</si>
  <si>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</si>
  <si>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</si>
  <si>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</si>
  <si>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ADDITIONAL
COMMENTS:</t>
  </si>
  <si>
    <t>PANEL DOOR THICKNESS</t>
  </si>
  <si>
    <t>SPECIAL REQUEST (Specify in Notes)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</si>
  <si>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</si>
  <si>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</si>
  <si>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</si>
  <si>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ALARM OPTION</t>
  </si>
  <si>
    <t>MINUTES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</si>
  <si>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</si>
  <si>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</si>
  <si>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</si>
  <si>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</si>
  <si>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</si>
  <si>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</si>
  <si>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</si>
  <si>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</si>
  <si>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</si>
  <si>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>2 per Lock</t>
  </si>
  <si>
    <t>(1)   37mm</t>
  </si>
  <si>
    <t>(2)   41mm</t>
  </si>
  <si>
    <t>(1)  VERTICAL HANDLE AT THE BOTTOM</t>
  </si>
  <si>
    <t>(2)  RIGHT HAND HANDLE ON THE LEFT</t>
  </si>
  <si>
    <t>(3)  LEFT HAND HANDLE ON THE RIGHT</t>
  </si>
  <si>
    <t>27.0mm - 30.0mm</t>
  </si>
  <si>
    <t>23.0mm - 26.0mm</t>
  </si>
  <si>
    <t>19.0mm - 22.0mm</t>
  </si>
  <si>
    <t>17.0mm - 18.0mm</t>
  </si>
  <si>
    <t>14.0mm -  16.0mm</t>
  </si>
  <si>
    <t>10.0mm - 13.0mm</t>
  </si>
  <si>
    <t>9.0mm</t>
  </si>
  <si>
    <t>1.0mm</t>
  </si>
  <si>
    <t xml:space="preserve"> 2.0mm -  5.0mm</t>
  </si>
  <si>
    <t>6.0mm - 8.0mm</t>
  </si>
  <si>
    <t>Clamp Box</t>
  </si>
  <si>
    <t>Fixing Screws</t>
  </si>
  <si>
    <t>3784111A</t>
  </si>
  <si>
    <t>3784111B</t>
  </si>
  <si>
    <t>3784111E</t>
  </si>
  <si>
    <t>3784121A</t>
  </si>
  <si>
    <t>3784121B</t>
  </si>
  <si>
    <t>3784121E</t>
  </si>
  <si>
    <t>3784131A</t>
  </si>
  <si>
    <t>3784131B</t>
  </si>
  <si>
    <t>3784131E</t>
  </si>
  <si>
    <t>3784211A</t>
  </si>
  <si>
    <t>3784211B</t>
  </si>
  <si>
    <t>3784211E</t>
  </si>
  <si>
    <t>3784221A</t>
  </si>
  <si>
    <t>3784221B</t>
  </si>
  <si>
    <t>3784221E</t>
  </si>
  <si>
    <t>3784231A</t>
  </si>
  <si>
    <t>3784231B</t>
  </si>
  <si>
    <t>3784231E</t>
  </si>
  <si>
    <t>3784  Flush Fit DCL</t>
  </si>
  <si>
    <t>Rev.1 (April 2025)</t>
  </si>
  <si>
    <r>
      <rPr>
        <b/>
        <u/>
        <sz val="18"/>
        <color theme="1"/>
        <rFont val="Calibri"/>
        <family val="2"/>
        <scheme val="minor"/>
      </rPr>
      <t>Flush Fit DCL -</t>
    </r>
    <r>
      <rPr>
        <b/>
        <u/>
        <sz val="14"/>
        <color theme="1"/>
        <rFont val="Calibri"/>
        <family val="2"/>
        <scheme val="minor"/>
      </rPr>
      <t xml:space="preserve"> ORDER SPECIFICATION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</si>
</sst>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1653540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51435</xdr:rowOff>
        </xdr:from>
        <xdr:to>
          <xdr:col>2</xdr:col>
          <xdr:colOff>2670810</xdr:colOff>
          <xdr:row>26</xdr:row>
          <xdr:rowOff>2192655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161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832610" y="6709410"/>
              <a:ext cx="238125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1114426</xdr:colOff>
      <xdr:row>38</xdr:row>
      <xdr:rowOff>82675</xdr:rowOff>
    </xdr:from>
    <xdr:to>
      <xdr:col>2</xdr:col>
      <xdr:colOff>1771650</xdr:colOff>
      <xdr:row>38</xdr:row>
      <xdr:rowOff>2100146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A2C2E-90EF-55E2-78EC-2D2352DA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57476" y="18408775"/>
          <a:ext cx="657224" cy="201747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41</xdr:row>
      <xdr:rowOff>646351</xdr:rowOff>
    </xdr:from>
    <xdr:to>
      <xdr:col>2</xdr:col>
      <xdr:colOff>2657475</xdr:colOff>
      <xdr:row>41</xdr:row>
      <xdr:rowOff>1462656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B594BD-6D74-A082-040A-903666A51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1651" y="25430401"/>
          <a:ext cx="2428874" cy="8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44</xdr:row>
      <xdr:rowOff>704849</xdr:rowOff>
    </xdr:from>
    <xdr:to>
      <xdr:col>2</xdr:col>
      <xdr:colOff>2615514</xdr:colOff>
      <xdr:row>44</xdr:row>
      <xdr:rowOff>1476872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434401-6F7B-22E5-2C9F-C4996ABA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2600" y="31946849"/>
          <a:ext cx="2405964" cy="772023"/>
        </a:xfrm>
        <a:prstGeom prst="rect">
          <a:avLst/>
        </a:prstGeom>
      </xdr:spPr>
    </xdr:pic>
    <xdr:clientData/>
  </xdr:twoCellAnchor>
  <xdr:twoCellAnchor editAs="oneCell">
    <xdr:from>
      <xdr:col>2</xdr:col>
      <xdr:colOff>229948</xdr:colOff>
      <xdr:row>43</xdr:row>
      <xdr:rowOff>685800</xdr:rowOff>
    </xdr:from>
    <xdr:to>
      <xdr:col>2</xdr:col>
      <xdr:colOff>2628504</xdr:colOff>
      <xdr:row>43</xdr:row>
      <xdr:rowOff>1466850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37BD15-4A7B-9F25-23C1-54B72DA1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2998" y="29775150"/>
          <a:ext cx="2398556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40</xdr:row>
      <xdr:rowOff>657224</xdr:rowOff>
    </xdr:from>
    <xdr:to>
      <xdr:col>2</xdr:col>
      <xdr:colOff>2661850</xdr:colOff>
      <xdr:row>40</xdr:row>
      <xdr:rowOff>1501713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BF8DD4E-A233-D599-1ED8-07E0397A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4025" y="23288624"/>
          <a:ext cx="2480875" cy="844489"/>
        </a:xfrm>
        <a:prstGeom prst="rect">
          <a:avLst/>
        </a:prstGeom>
      </xdr:spPr>
    </xdr:pic>
    <xdr:clientData/>
  </xdr:twoCellAnchor>
  <xdr:twoCellAnchor editAs="oneCell">
    <xdr:from>
      <xdr:col>2</xdr:col>
      <xdr:colOff>1114426</xdr:colOff>
      <xdr:row>37</xdr:row>
      <xdr:rowOff>38099</xdr:rowOff>
    </xdr:from>
    <xdr:to>
      <xdr:col>2</xdr:col>
      <xdr:colOff>1806155</xdr:colOff>
      <xdr:row>37</xdr:row>
      <xdr:rowOff>2076450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AA527D-DEB8-7BC0-A6B7-46F4DB098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57476" y="16211549"/>
          <a:ext cx="691729" cy="2038351"/>
        </a:xfrm>
        <a:prstGeom prst="rect">
          <a:avLst/>
        </a:prstGeom>
      </xdr:spPr>
    </xdr:pic>
    <xdr:clientData/>
  </xdr:twoCellAnchor>
  <xdr:twoCellAnchor editAs="oneCell">
    <xdr:from>
      <xdr:col>2</xdr:col>
      <xdr:colOff>1133476</xdr:colOff>
      <xdr:row>36</xdr:row>
      <xdr:rowOff>57150</xdr:rowOff>
    </xdr:from>
    <xdr:to>
      <xdr:col>2</xdr:col>
      <xdr:colOff>1822068</xdr:colOff>
      <xdr:row>36</xdr:row>
      <xdr:rowOff>2066925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96BE607-3593-0849-C9D1-FE124A65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76526" y="14077950"/>
          <a:ext cx="688592" cy="20097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39</xdr:row>
      <xdr:rowOff>637332</xdr:rowOff>
    </xdr:from>
    <xdr:to>
      <xdr:col>2</xdr:col>
      <xdr:colOff>2695575</xdr:colOff>
      <xdr:row>39</xdr:row>
      <xdr:rowOff>1457846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BE73093-88C4-D716-7CE8-9B47E93B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95451" y="21116082"/>
          <a:ext cx="2543174" cy="82051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42</xdr:row>
      <xdr:rowOff>724931</xdr:rowOff>
    </xdr:from>
    <xdr:to>
      <xdr:col>2</xdr:col>
      <xdr:colOff>2609850</xdr:colOff>
      <xdr:row>42</xdr:row>
      <xdr:rowOff>1485900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238BA6-58B4-0FD4-3F48-CF519AF7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0225" y="27661631"/>
          <a:ext cx="2352675" cy="760969"/>
        </a:xfrm>
        <a:prstGeom prst="rect">
          <a:avLst/>
        </a:prstGeom>
      </xdr:spPr>
    </xdr:pic>
    <xdr:clientData/>
  </xdr:twoCellAnchor>
  <xdr:twoCellAnchor editAs="oneCell">
    <xdr:from>
      <xdr:col>2</xdr:col>
      <xdr:colOff>1085850</xdr:colOff>
      <xdr:row>47</xdr:row>
      <xdr:rowOff>111250</xdr:rowOff>
    </xdr:from>
    <xdr:to>
      <xdr:col>2</xdr:col>
      <xdr:colOff>1743074</xdr:colOff>
      <xdr:row>47</xdr:row>
      <xdr:rowOff>2128721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B21BA1B-E76C-4ECC-B720-22AE20631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8900" y="37811200"/>
          <a:ext cx="657224" cy="2017471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50</xdr:row>
      <xdr:rowOff>674926</xdr:rowOff>
    </xdr:from>
    <xdr:to>
      <xdr:col>2</xdr:col>
      <xdr:colOff>2628899</xdr:colOff>
      <xdr:row>50</xdr:row>
      <xdr:rowOff>1491231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5290B4-4746-4960-944D-6DDFBCD3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3075" y="44832826"/>
          <a:ext cx="2428874" cy="8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53</xdr:row>
      <xdr:rowOff>733424</xdr:rowOff>
    </xdr:from>
    <xdr:to>
      <xdr:col>2</xdr:col>
      <xdr:colOff>2586938</xdr:colOff>
      <xdr:row>53</xdr:row>
      <xdr:rowOff>1505447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76A792-26F9-4FAF-967B-155CE658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4024" y="51349274"/>
          <a:ext cx="2405964" cy="772023"/>
        </a:xfrm>
        <a:prstGeom prst="rect">
          <a:avLst/>
        </a:prstGeom>
      </xdr:spPr>
    </xdr:pic>
    <xdr:clientData/>
  </xdr:twoCellAnchor>
  <xdr:twoCellAnchor editAs="oneCell">
    <xdr:from>
      <xdr:col>2</xdr:col>
      <xdr:colOff>201372</xdr:colOff>
      <xdr:row>52</xdr:row>
      <xdr:rowOff>714375</xdr:rowOff>
    </xdr:from>
    <xdr:to>
      <xdr:col>2</xdr:col>
      <xdr:colOff>2599928</xdr:colOff>
      <xdr:row>52</xdr:row>
      <xdr:rowOff>1495425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62A8BBA-816E-43AA-A03B-266D2F9C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4422" y="49177575"/>
          <a:ext cx="2398556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49</xdr:row>
      <xdr:rowOff>685799</xdr:rowOff>
    </xdr:from>
    <xdr:to>
      <xdr:col>2</xdr:col>
      <xdr:colOff>2633274</xdr:colOff>
      <xdr:row>49</xdr:row>
      <xdr:rowOff>1530288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845EFBF-EC6D-455A-A863-9806C377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95449" y="42691049"/>
          <a:ext cx="2480875" cy="844489"/>
        </a:xfrm>
        <a:prstGeom prst="rect">
          <a:avLst/>
        </a:prstGeom>
      </xdr:spPr>
    </xdr:pic>
    <xdr:clientData/>
  </xdr:twoCellAnchor>
  <xdr:twoCellAnchor editAs="oneCell">
    <xdr:from>
      <xdr:col>2</xdr:col>
      <xdr:colOff>1085850</xdr:colOff>
      <xdr:row>46</xdr:row>
      <xdr:rowOff>66674</xdr:rowOff>
    </xdr:from>
    <xdr:to>
      <xdr:col>2</xdr:col>
      <xdr:colOff>1777579</xdr:colOff>
      <xdr:row>46</xdr:row>
      <xdr:rowOff>2105025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BB3EA11-529A-46EA-9D7D-F97840827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28900" y="35613974"/>
          <a:ext cx="691729" cy="2038351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</xdr:colOff>
      <xdr:row>45</xdr:row>
      <xdr:rowOff>85725</xdr:rowOff>
    </xdr:from>
    <xdr:to>
      <xdr:col>2</xdr:col>
      <xdr:colOff>1793492</xdr:colOff>
      <xdr:row>45</xdr:row>
      <xdr:rowOff>2095500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DD561BF-10C6-4C0A-86D9-3033206FF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47950" y="33480375"/>
          <a:ext cx="688592" cy="2009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48</xdr:row>
      <xdr:rowOff>665907</xdr:rowOff>
    </xdr:from>
    <xdr:to>
      <xdr:col>2</xdr:col>
      <xdr:colOff>2666999</xdr:colOff>
      <xdr:row>48</xdr:row>
      <xdr:rowOff>1486421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BEFEF31-A4E1-419B-936F-4DF4E373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66875" y="40518507"/>
          <a:ext cx="2543174" cy="820514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228599</xdr:colOff>
      <xdr:row>51</xdr:row>
      <xdr:rowOff>753506</xdr:rowOff>
    </xdr:from>
    <xdr:to>
      <xdr:col>2</xdr:col>
      <xdr:colOff>2581274</xdr:colOff>
      <xdr:row>51</xdr:row>
      <xdr:rowOff>1514475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5B3DED6-C67A-4B3D-BFE3-8D562279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649" y="47064056"/>
          <a:ext cx="2352675" cy="760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84"/>
  <sheetViews>
    <sheetView showGridLines="0" showRowColHeaders="0" tabSelected="1" showRuler="0" zoomScaleNormal="100" zoomScalePageLayoutView="85" workbookViewId="0">
      <selection activeCell="C9" sqref="C9"/>
    </sheetView>
  </sheetViews>
  <sheetFormatPr defaultColWidth="8.88671875" defaultRowHeight="14.4" x14ac:dyDescent="0.3"/>
  <cols>
    <col min="1" max="1" width="0.6640625" customWidth="1"/>
    <col min="2" max="2" width="22.44140625" customWidth="1"/>
    <col min="3" max="3" width="42.33203125" style="1" customWidth="1"/>
    <col min="4" max="4" width="32.6640625" style="1" customWidth="1"/>
    <col min="5" max="5" width="11" customWidth="1"/>
    <col min="6" max="6" width="5.33203125" hidden="1" customWidth="1"/>
    <col min="7" max="7" width="6.109375" hidden="1" customWidth="1"/>
    <col min="8" max="8" width="41.44140625" hidden="1" customWidth="1"/>
    <col min="9" max="9" width="6" hidden="1" customWidth="1"/>
    <col min="10" max="10" width="41.6640625" hidden="1" customWidth="1"/>
    <col min="11" max="11" width="6.88671875" hidden="1" customWidth="1"/>
    <col min="12" max="12" width="23.109375" hidden="1" customWidth="1"/>
    <col min="13" max="13" width="20.88671875" hidden="1" customWidth="1"/>
    <col min="14" max="15" width="20.6640625" hidden="1" customWidth="1"/>
    <col min="16" max="16" width="23.44140625" hidden="1" customWidth="1"/>
  </cols>
  <sheetData>
    <row r="1" spans="2:16" ht="64.95" customHeight="1" x14ac:dyDescent="0.3">
      <c r="H1" t="str">
        <f>MID(H2,7,10)</f>
        <v/>
      </c>
    </row>
    <row r="2" spans="2:16" ht="21" customHeight="1" x14ac:dyDescent="0.3">
      <c r="B2" s="13" t="s">
        <v>13</v>
      </c>
      <c r="C2" s="29"/>
      <c r="H2" s="25" t="str">
        <f>J2&amp;K2&amp;L2&amp;M2</f>
        <v>3784</v>
      </c>
      <c r="J2" t="str">
        <f>LEFT(C7,4)</f>
        <v>3784</v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4">
      <c r="B3" s="13" t="s">
        <v>12</v>
      </c>
      <c r="C3" s="29"/>
      <c r="H3" s="42" t="s">
        <v>30</v>
      </c>
    </row>
    <row r="4" spans="2:16" ht="21" customHeight="1" x14ac:dyDescent="0.3">
      <c r="B4" s="13" t="s">
        <v>44</v>
      </c>
      <c r="C4" s="28"/>
      <c r="D4" s="54" t="s">
        <v>105</v>
      </c>
    </row>
    <row r="5" spans="2:16" ht="25.2" customHeight="1" thickBot="1" x14ac:dyDescent="0.35">
      <c r="B5" s="56" t="s">
        <v>106</v>
      </c>
      <c r="C5" s="56"/>
      <c r="D5" s="56"/>
      <c r="J5" s="23"/>
    </row>
    <row r="6" spans="2:16" ht="19.95" customHeight="1" thickBot="1" x14ac:dyDescent="0.35">
      <c r="B6" s="2" t="s">
        <v>0</v>
      </c>
      <c r="C6" s="3" t="s">
        <v>1</v>
      </c>
      <c r="D6" s="4" t="s">
        <v>2</v>
      </c>
      <c r="H6" s="20" t="s">
        <v>104</v>
      </c>
      <c r="J6" s="23" t="s">
        <v>56</v>
      </c>
      <c r="L6" s="52" t="s">
        <v>59</v>
      </c>
      <c r="M6" s="53" t="s">
        <v>84</v>
      </c>
      <c r="N6" s="52" t="s">
        <v>59</v>
      </c>
      <c r="O6" s="53" t="s">
        <v>60</v>
      </c>
    </row>
    <row r="7" spans="2:16" ht="19.95" customHeight="1" thickTop="1" x14ac:dyDescent="0.3">
      <c r="B7" s="5" t="s">
        <v>35</v>
      </c>
      <c r="C7" s="46" t="s">
        <v>104</v>
      </c>
      <c r="D7" s="16" t="s">
        <v>14</v>
      </c>
      <c r="J7" s="23" t="s">
        <v>55</v>
      </c>
    </row>
    <row r="8" spans="2:16" ht="25.95" customHeight="1" x14ac:dyDescent="0.3">
      <c r="B8" s="19" t="s">
        <v>29</v>
      </c>
      <c r="C8" s="46"/>
      <c r="D8" s="16" t="s">
        <v>14</v>
      </c>
      <c r="J8" s="23" t="s">
        <v>54</v>
      </c>
      <c r="L8" s="43" t="s">
        <v>81</v>
      </c>
      <c r="M8" s="1">
        <v>9226512</v>
      </c>
      <c r="N8" s="43" t="s">
        <v>81</v>
      </c>
      <c r="O8" s="1">
        <v>9080710</v>
      </c>
    </row>
    <row r="9" spans="2:16" ht="19.95" customHeight="1" x14ac:dyDescent="0.3">
      <c r="B9" s="6" t="s">
        <v>3</v>
      </c>
      <c r="C9" s="30"/>
      <c r="D9" s="16" t="s">
        <v>14</v>
      </c>
      <c r="J9" s="44" t="s">
        <v>31</v>
      </c>
      <c r="L9" s="43" t="s">
        <v>82</v>
      </c>
      <c r="M9" s="1">
        <v>9226512</v>
      </c>
      <c r="N9" s="43" t="s">
        <v>82</v>
      </c>
      <c r="O9" s="1">
        <v>9080712</v>
      </c>
    </row>
    <row r="10" spans="2:16" ht="19.95" customHeight="1" x14ac:dyDescent="0.3">
      <c r="B10" s="6" t="s">
        <v>4</v>
      </c>
      <c r="C10" s="30"/>
      <c r="D10" s="16" t="s">
        <v>14</v>
      </c>
      <c r="H10" s="20" t="s">
        <v>69</v>
      </c>
      <c r="L10" s="43" t="s">
        <v>83</v>
      </c>
      <c r="M10" s="1">
        <v>9226512</v>
      </c>
      <c r="N10" s="43" t="s">
        <v>83</v>
      </c>
      <c r="O10" s="1">
        <v>9080716</v>
      </c>
    </row>
    <row r="11" spans="2:16" ht="19.95" customHeight="1" x14ac:dyDescent="0.3">
      <c r="B11" s="6" t="s">
        <v>18</v>
      </c>
      <c r="C11" s="30"/>
      <c r="D11" s="16" t="s">
        <v>14</v>
      </c>
      <c r="H11" s="20" t="s">
        <v>70</v>
      </c>
      <c r="L11" s="43" t="s">
        <v>80</v>
      </c>
      <c r="M11" s="1">
        <v>9226511</v>
      </c>
      <c r="N11" s="43" t="s">
        <v>80</v>
      </c>
      <c r="O11" s="1">
        <v>9080710</v>
      </c>
    </row>
    <row r="12" spans="2:16" ht="19.95" customHeight="1" x14ac:dyDescent="0.3">
      <c r="B12" s="6" t="s">
        <v>19</v>
      </c>
      <c r="C12" s="30" t="s">
        <v>24</v>
      </c>
      <c r="D12" s="7" t="s">
        <v>20</v>
      </c>
      <c r="H12" s="20"/>
      <c r="L12" s="43" t="s">
        <v>79</v>
      </c>
      <c r="M12" s="1">
        <v>9226511</v>
      </c>
      <c r="N12" s="43" t="s">
        <v>79</v>
      </c>
      <c r="O12" s="1">
        <v>9080712</v>
      </c>
    </row>
    <row r="13" spans="2:16" ht="19.95" customHeight="1" x14ac:dyDescent="0.3">
      <c r="B13" s="6" t="s">
        <v>5</v>
      </c>
      <c r="C13" s="30" t="s">
        <v>6</v>
      </c>
      <c r="D13" s="7" t="s">
        <v>21</v>
      </c>
      <c r="H13" s="20"/>
      <c r="L13" s="43" t="s">
        <v>78</v>
      </c>
      <c r="M13" s="1">
        <v>9226511</v>
      </c>
      <c r="N13" s="43" t="s">
        <v>78</v>
      </c>
      <c r="O13" s="1">
        <v>9080716</v>
      </c>
      <c r="P13" s="1"/>
    </row>
    <row r="14" spans="2:16" ht="25.95" customHeight="1" x14ac:dyDescent="0.3">
      <c r="B14" s="6" t="s">
        <v>25</v>
      </c>
      <c r="C14" s="31"/>
      <c r="D14" s="45" t="s">
        <v>50</v>
      </c>
      <c r="H14" s="23" t="s">
        <v>71</v>
      </c>
      <c r="L14" s="43" t="s">
        <v>77</v>
      </c>
      <c r="M14" s="1">
        <v>9226510</v>
      </c>
      <c r="N14" s="43" t="s">
        <v>77</v>
      </c>
      <c r="O14" s="1">
        <v>9080712</v>
      </c>
    </row>
    <row r="15" spans="2:16" ht="19.95" customHeight="1" x14ac:dyDescent="0.3">
      <c r="B15" s="6" t="s">
        <v>27</v>
      </c>
      <c r="C15" s="47" t="s">
        <v>48</v>
      </c>
      <c r="D15" s="7" t="s">
        <v>47</v>
      </c>
      <c r="H15" s="23" t="s">
        <v>72</v>
      </c>
      <c r="L15" s="43" t="s">
        <v>76</v>
      </c>
      <c r="M15" s="1">
        <v>9226510</v>
      </c>
      <c r="N15" s="43" t="s">
        <v>76</v>
      </c>
      <c r="O15" s="1">
        <v>9080716</v>
      </c>
    </row>
    <row r="16" spans="2:16" ht="19.95" customHeight="1" x14ac:dyDescent="0.3">
      <c r="B16" s="6" t="s">
        <v>26</v>
      </c>
      <c r="C16" s="31"/>
      <c r="D16" s="7" t="s">
        <v>49</v>
      </c>
      <c r="H16" s="23" t="s">
        <v>73</v>
      </c>
      <c r="J16" s="23" t="s">
        <v>34</v>
      </c>
      <c r="L16" s="43" t="s">
        <v>75</v>
      </c>
      <c r="M16" s="1">
        <v>9226510</v>
      </c>
      <c r="N16" s="43" t="s">
        <v>75</v>
      </c>
      <c r="O16" s="1">
        <v>9080720</v>
      </c>
    </row>
    <row r="17" spans="2:15" ht="19.95" customHeight="1" x14ac:dyDescent="0.3">
      <c r="B17" s="51" t="s">
        <v>57</v>
      </c>
      <c r="C17" s="30"/>
      <c r="D17" s="7" t="s">
        <v>58</v>
      </c>
      <c r="J17" s="23" t="s">
        <v>22</v>
      </c>
      <c r="L17" s="43" t="s">
        <v>74</v>
      </c>
      <c r="M17" s="1">
        <v>9226510</v>
      </c>
      <c r="N17" s="43" t="s">
        <v>74</v>
      </c>
      <c r="O17" s="1">
        <v>9080725</v>
      </c>
    </row>
    <row r="18" spans="2:15" ht="19.95" customHeight="1" x14ac:dyDescent="0.3">
      <c r="B18" s="6" t="s">
        <v>7</v>
      </c>
      <c r="C18" s="30"/>
      <c r="D18" s="7" t="s">
        <v>23</v>
      </c>
      <c r="H18" s="23" t="s">
        <v>36</v>
      </c>
      <c r="L18" s="43"/>
      <c r="M18" s="1"/>
    </row>
    <row r="19" spans="2:15" ht="19.95" customHeight="1" x14ac:dyDescent="0.3">
      <c r="B19" s="6" t="s">
        <v>8</v>
      </c>
      <c r="C19" s="30" t="s">
        <v>22</v>
      </c>
      <c r="D19" s="16" t="s">
        <v>15</v>
      </c>
      <c r="H19" s="23" t="s">
        <v>37</v>
      </c>
      <c r="J19" t="s">
        <v>32</v>
      </c>
      <c r="L19" s="43"/>
      <c r="M19" s="1"/>
    </row>
    <row r="20" spans="2:15" ht="19.95" customHeight="1" x14ac:dyDescent="0.3">
      <c r="B20" s="17" t="s">
        <v>9</v>
      </c>
      <c r="C20" s="32"/>
      <c r="D20" s="18" t="s">
        <v>17</v>
      </c>
      <c r="H20" s="23" t="s">
        <v>38</v>
      </c>
      <c r="J20" t="s">
        <v>33</v>
      </c>
      <c r="L20" s="43"/>
      <c r="M20" s="1"/>
    </row>
    <row r="21" spans="2:15" ht="19.95" customHeight="1" x14ac:dyDescent="0.3">
      <c r="B21" s="6"/>
      <c r="C21" s="30"/>
      <c r="D21" s="7"/>
      <c r="H21" s="23" t="s">
        <v>53</v>
      </c>
      <c r="M21" s="1"/>
    </row>
    <row r="22" spans="2:15" ht="19.95" customHeight="1" x14ac:dyDescent="0.3">
      <c r="B22" s="35" t="s">
        <v>28</v>
      </c>
      <c r="C22" s="32"/>
      <c r="D22" s="36" t="s">
        <v>14</v>
      </c>
      <c r="J22" s="38" t="s">
        <v>65</v>
      </c>
    </row>
    <row r="23" spans="2:15" ht="19.95" hidden="1" customHeight="1" x14ac:dyDescent="0.3">
      <c r="B23" s="33"/>
      <c r="C23" s="48"/>
      <c r="D23" s="33"/>
      <c r="H23" s="23"/>
      <c r="J23" s="39"/>
    </row>
    <row r="24" spans="2:15" ht="19.95" hidden="1" customHeight="1" x14ac:dyDescent="0.3">
      <c r="B24" s="33"/>
      <c r="C24" s="48"/>
      <c r="D24" s="33"/>
      <c r="H24" s="23"/>
      <c r="J24" s="39"/>
    </row>
    <row r="25" spans="2:15" ht="19.95" customHeight="1" thickBot="1" x14ac:dyDescent="0.35">
      <c r="B25" s="37" t="s">
        <v>52</v>
      </c>
      <c r="C25" s="49"/>
      <c r="D25" s="24" t="s">
        <v>14</v>
      </c>
      <c r="J25" s="40" t="str">
        <f>IF(C11="RAS","-R"," ")</f>
        <v xml:space="preserve"> </v>
      </c>
    </row>
    <row r="26" spans="2:15" ht="9" customHeight="1" x14ac:dyDescent="0.3">
      <c r="B26" s="8"/>
      <c r="C26" s="9"/>
      <c r="D26" s="9"/>
    </row>
    <row r="27" spans="2:15" ht="179.4" customHeight="1" x14ac:dyDescent="0.3">
      <c r="B27" s="8"/>
      <c r="C27" s="9"/>
      <c r="D27" s="9"/>
      <c r="H27" t="str">
        <f>IF(H1="1A",H2,IF(H1="1B",H2,IF(H1="1E",H2,IF(H1="PE","FINISH CODE TO BE CONFIRMED",IF(H1="E","INCOMPLETE SELECTION",IF(H1="A","INCOMPLETE SELECTION",IF(H1="B","INCOMPLETE SELECTION",IF(H1="","INCOMPLETE SELECTION"))))))))</f>
        <v>INCOMPLETE SELECTION</v>
      </c>
    </row>
    <row r="28" spans="2:15" ht="18" customHeight="1" x14ac:dyDescent="0.3">
      <c r="B28" s="8"/>
      <c r="C28" s="10" t="s">
        <v>16</v>
      </c>
      <c r="D28" s="12" t="s">
        <v>45</v>
      </c>
    </row>
    <row r="29" spans="2:15" ht="19.2" customHeight="1" x14ac:dyDescent="0.3">
      <c r="B29" s="14" t="s">
        <v>67</v>
      </c>
      <c r="C29" s="26" t="str">
        <f>H27&amp;J25</f>
        <v xml:space="preserve">INCOMPLETE SELECTION </v>
      </c>
      <c r="D29" s="30"/>
      <c r="J29" s="41" t="s">
        <v>66</v>
      </c>
    </row>
    <row r="30" spans="2:15" ht="19.95" customHeight="1" x14ac:dyDescent="0.3">
      <c r="B30" s="15" t="s">
        <v>84</v>
      </c>
      <c r="C30" s="27" t="str">
        <f>IF(C25&gt;" ",J30,"Please specify panel thickness")</f>
        <v>Please specify panel thickness</v>
      </c>
      <c r="D30" s="34">
        <v>1</v>
      </c>
      <c r="J30" s="26" t="e">
        <f>VLOOKUP(C25,L8:M17,2,FALSE)</f>
        <v>#N/A</v>
      </c>
    </row>
    <row r="31" spans="2:15" ht="19.95" customHeight="1" x14ac:dyDescent="0.3">
      <c r="B31" s="15" t="s">
        <v>85</v>
      </c>
      <c r="C31" s="27" t="str">
        <f>IF(C25&gt;" ",J31,"Please specify panel thickness")</f>
        <v>Please specify panel thickness</v>
      </c>
      <c r="D31" s="34" t="s">
        <v>68</v>
      </c>
      <c r="J31" s="26" t="e">
        <f>VLOOKUP(C25,N8:O17,2,FALSE)</f>
        <v>#N/A</v>
      </c>
    </row>
    <row r="32" spans="2:15" ht="19.95" customHeight="1" x14ac:dyDescent="0.3">
      <c r="B32" s="14" t="s">
        <v>46</v>
      </c>
      <c r="C32" s="50"/>
      <c r="D32" s="30"/>
    </row>
    <row r="33" spans="2:5" ht="55.2" customHeight="1" x14ac:dyDescent="0.3">
      <c r="B33" s="11" t="s">
        <v>51</v>
      </c>
      <c r="C33" s="55"/>
      <c r="D33" s="55"/>
    </row>
    <row r="34" spans="2:5" ht="196.2" customHeight="1" x14ac:dyDescent="0.3">
      <c r="B34" s="8"/>
      <c r="C34" s="9"/>
      <c r="D34" s="9"/>
    </row>
    <row r="35" spans="2:5" ht="30" customHeight="1" x14ac:dyDescent="0.3">
      <c r="B35" s="21" t="s">
        <v>10</v>
      </c>
      <c r="C35" s="21" t="s">
        <v>11</v>
      </c>
      <c r="D35" s="22"/>
    </row>
    <row r="36" spans="2:5" ht="25.2" customHeight="1" x14ac:dyDescent="0.3">
      <c r="B36" s="12">
        <v>0</v>
      </c>
      <c r="C36" s="12"/>
      <c r="D36" s="9"/>
    </row>
    <row r="37" spans="2:5" ht="169.95" customHeight="1" x14ac:dyDescent="0.3">
      <c r="B37" s="12" t="s">
        <v>86</v>
      </c>
      <c r="C37" s="9"/>
      <c r="D37" s="9" t="s">
        <v>39</v>
      </c>
      <c r="E37" s="12"/>
    </row>
    <row r="38" spans="2:5" ht="169.95" customHeight="1" x14ac:dyDescent="0.3">
      <c r="B38" s="12" t="s">
        <v>87</v>
      </c>
      <c r="C38" s="9"/>
      <c r="D38" s="9" t="s">
        <v>40</v>
      </c>
    </row>
    <row r="39" spans="2:5" ht="169.95" customHeight="1" x14ac:dyDescent="0.3">
      <c r="B39" s="12" t="s">
        <v>88</v>
      </c>
      <c r="C39" s="9"/>
      <c r="D39" s="9" t="s">
        <v>41</v>
      </c>
    </row>
    <row r="40" spans="2:5" ht="169.95" customHeight="1" x14ac:dyDescent="0.3">
      <c r="B40" s="12" t="s">
        <v>89</v>
      </c>
      <c r="C40" s="9"/>
      <c r="D40" s="9" t="s">
        <v>42</v>
      </c>
    </row>
    <row r="41" spans="2:5" ht="169.95" customHeight="1" x14ac:dyDescent="0.3">
      <c r="B41" s="12" t="s">
        <v>90</v>
      </c>
      <c r="C41" s="9"/>
      <c r="D41" s="9" t="s">
        <v>43</v>
      </c>
    </row>
    <row r="42" spans="2:5" ht="169.95" customHeight="1" x14ac:dyDescent="0.3">
      <c r="B42" s="12" t="s">
        <v>91</v>
      </c>
      <c r="C42" s="9"/>
      <c r="D42" s="9" t="s">
        <v>61</v>
      </c>
    </row>
    <row r="43" spans="2:5" ht="169.95" customHeight="1" x14ac:dyDescent="0.3">
      <c r="B43" s="12" t="s">
        <v>92</v>
      </c>
      <c r="C43" s="9"/>
      <c r="D43" s="9" t="s">
        <v>62</v>
      </c>
    </row>
    <row r="44" spans="2:5" ht="169.95" customHeight="1" x14ac:dyDescent="0.3">
      <c r="B44" s="12" t="s">
        <v>93</v>
      </c>
      <c r="C44" s="9"/>
      <c r="D44" s="9" t="s">
        <v>63</v>
      </c>
    </row>
    <row r="45" spans="2:5" ht="169.95" customHeight="1" x14ac:dyDescent="0.3">
      <c r="B45" s="12" t="s">
        <v>94</v>
      </c>
      <c r="C45" s="9"/>
      <c r="D45" s="9" t="s">
        <v>64</v>
      </c>
    </row>
    <row r="46" spans="2:5" ht="169.95" customHeight="1" x14ac:dyDescent="0.3">
      <c r="B46" s="12" t="s">
        <v>95</v>
      </c>
      <c r="C46" s="9"/>
      <c r="D46" s="9" t="s">
        <v>39</v>
      </c>
    </row>
    <row r="47" spans="2:5" ht="169.95" customHeight="1" x14ac:dyDescent="0.3">
      <c r="B47" s="12" t="s">
        <v>96</v>
      </c>
      <c r="C47" s="9"/>
      <c r="D47" s="9" t="s">
        <v>40</v>
      </c>
    </row>
    <row r="48" spans="2:5" ht="169.95" customHeight="1" x14ac:dyDescent="0.3">
      <c r="B48" s="12" t="s">
        <v>97</v>
      </c>
      <c r="C48" s="9"/>
      <c r="D48" s="9" t="s">
        <v>41</v>
      </c>
    </row>
    <row r="49" spans="2:4" ht="169.95" customHeight="1" x14ac:dyDescent="0.3">
      <c r="B49" s="12" t="s">
        <v>98</v>
      </c>
      <c r="C49" s="9"/>
      <c r="D49" s="9" t="s">
        <v>42</v>
      </c>
    </row>
    <row r="50" spans="2:4" ht="169.95" customHeight="1" x14ac:dyDescent="0.3">
      <c r="B50" s="12" t="s">
        <v>99</v>
      </c>
      <c r="C50" s="9"/>
      <c r="D50" s="9" t="s">
        <v>43</v>
      </c>
    </row>
    <row r="51" spans="2:4" ht="169.95" customHeight="1" x14ac:dyDescent="0.3">
      <c r="B51" s="12" t="s">
        <v>100</v>
      </c>
      <c r="C51" s="9"/>
      <c r="D51" s="9" t="s">
        <v>61</v>
      </c>
    </row>
    <row r="52" spans="2:4" ht="169.95" customHeight="1" x14ac:dyDescent="0.3">
      <c r="B52" s="12" t="s">
        <v>101</v>
      </c>
      <c r="C52" s="9"/>
      <c r="D52" s="9" t="s">
        <v>62</v>
      </c>
    </row>
    <row r="53" spans="2:4" ht="169.95" customHeight="1" x14ac:dyDescent="0.3">
      <c r="B53" s="12" t="s">
        <v>102</v>
      </c>
      <c r="C53" s="9"/>
      <c r="D53" s="9" t="s">
        <v>63</v>
      </c>
    </row>
    <row r="54" spans="2:4" ht="169.95" customHeight="1" x14ac:dyDescent="0.3">
      <c r="B54" s="12" t="s">
        <v>103</v>
      </c>
      <c r="C54" s="9"/>
      <c r="D54" s="9" t="s">
        <v>64</v>
      </c>
    </row>
    <row r="55" spans="2:4" ht="10.199999999999999" customHeight="1" x14ac:dyDescent="0.3">
      <c r="B55" s="12"/>
      <c r="C55" s="9"/>
      <c r="D55" s="9"/>
    </row>
    <row r="56" spans="2:4" ht="10.199999999999999" customHeight="1" x14ac:dyDescent="0.3">
      <c r="B56" s="12"/>
      <c r="C56" s="9"/>
      <c r="D56" s="9"/>
    </row>
    <row r="57" spans="2:4" ht="10.199999999999999" customHeight="1" x14ac:dyDescent="0.3">
      <c r="B57" s="12"/>
      <c r="C57" s="9"/>
      <c r="D57" s="9"/>
    </row>
    <row r="58" spans="2:4" ht="10.199999999999999" customHeight="1" x14ac:dyDescent="0.3">
      <c r="B58" s="12"/>
      <c r="C58" s="9"/>
      <c r="D58" s="9"/>
    </row>
    <row r="59" spans="2:4" ht="10.199999999999999" customHeight="1" x14ac:dyDescent="0.3">
      <c r="B59" s="12"/>
      <c r="C59" s="9"/>
      <c r="D59" s="9"/>
    </row>
    <row r="60" spans="2:4" ht="10.199999999999999" customHeight="1" x14ac:dyDescent="0.3">
      <c r="B60" s="12"/>
    </row>
    <row r="61" spans="2:4" ht="10.199999999999999" customHeight="1" x14ac:dyDescent="0.3">
      <c r="B61" s="12"/>
    </row>
    <row r="62" spans="2:4" ht="10.199999999999999" customHeight="1" x14ac:dyDescent="0.3">
      <c r="B62" s="12"/>
    </row>
    <row r="63" spans="2:4" ht="10.199999999999999" customHeight="1" x14ac:dyDescent="0.3">
      <c r="B63" s="12"/>
    </row>
    <row r="64" spans="2:4" ht="10.199999999999999" customHeight="1" x14ac:dyDescent="0.3">
      <c r="B64" s="12"/>
    </row>
    <row r="65" spans="2:2" ht="10.199999999999999" customHeight="1" x14ac:dyDescent="0.3">
      <c r="B65" s="12"/>
    </row>
    <row r="66" spans="2:2" ht="10.199999999999999" customHeight="1" x14ac:dyDescent="0.3">
      <c r="B66" s="12"/>
    </row>
    <row r="67" spans="2:2" ht="10.199999999999999" customHeight="1" x14ac:dyDescent="0.3">
      <c r="B67" s="12"/>
    </row>
    <row r="68" spans="2:2" ht="10.199999999999999" customHeight="1" x14ac:dyDescent="0.3">
      <c r="B68" s="12"/>
    </row>
    <row r="69" spans="2:2" ht="10.199999999999999" customHeight="1" x14ac:dyDescent="0.3">
      <c r="B69" s="12"/>
    </row>
    <row r="70" spans="2:2" ht="10.199999999999999" customHeight="1" x14ac:dyDescent="0.3">
      <c r="B70" s="12"/>
    </row>
    <row r="71" spans="2:2" ht="10.199999999999999" customHeight="1" x14ac:dyDescent="0.3"/>
    <row r="72" spans="2:2" ht="10.199999999999999" customHeight="1" x14ac:dyDescent="0.3"/>
    <row r="73" spans="2:2" ht="10.199999999999999" customHeight="1" x14ac:dyDescent="0.3"/>
    <row r="74" spans="2:2" ht="10.199999999999999" customHeight="1" x14ac:dyDescent="0.3"/>
    <row r="75" spans="2:2" ht="10.199999999999999" customHeight="1" x14ac:dyDescent="0.3"/>
    <row r="76" spans="2:2" ht="10.199999999999999" customHeight="1" x14ac:dyDescent="0.3"/>
    <row r="77" spans="2:2" ht="10.199999999999999" customHeight="1" x14ac:dyDescent="0.3"/>
    <row r="78" spans="2:2" ht="10.199999999999999" customHeight="1" x14ac:dyDescent="0.3"/>
    <row r="79" spans="2:2" ht="10.199999999999999" customHeight="1" x14ac:dyDescent="0.3"/>
    <row r="80" spans="2:2" ht="10.199999999999999" customHeight="1" x14ac:dyDescent="0.3"/>
    <row r="81" ht="10.199999999999999" customHeight="1" x14ac:dyDescent="0.3"/>
    <row r="82" ht="10.199999999999999" customHeight="1" x14ac:dyDescent="0.3"/>
    <row r="83" ht="10.199999999999999" customHeight="1" x14ac:dyDescent="0.3"/>
    <row r="84" ht="10.199999999999999" customHeight="1" x14ac:dyDescent="0.3"/>
  </sheetData>
  <sheetProtection algorithmName="SHA-512" hashValue="Bo3nuLn0kxS95DIQEiX9fKAhzccaGUaj+KLuhMck91CJJg7ZgtZLdlpRJwc+GIGDRSoqsMajP202ZncE7JwIkA==" saltValue="LO/7+hAcUEOAdk6ghQg+RQ==" spinCount="100000" sheet="1" selectLockedCells="1"/>
  <mergeCells count="2">
    <mergeCell ref="C33:D33"/>
    <mergeCell ref="B5:D5"/>
  </mergeCells>
  <dataValidations count="8"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5" xr:uid="{00000000-0002-0000-0000-000003000000}">
      <formula1>$L$7:$L$20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$H$9:$H$13</formula1>
    </dataValidation>
    <dataValidation type="list" allowBlank="1" showInputMessage="1" showErrorMessage="1" sqref="C22" xr:uid="{00000000-0002-0000-0000-000000000000}">
      <formula1>$J$18:$J$20</formula1>
    </dataValidation>
    <dataValidation type="list" allowBlank="1" showInputMessage="1" showErrorMessage="1" sqref="C19" xr:uid="{00000000-0002-0000-0000-000001000000}">
      <formula1>$J$16:$J$17</formula1>
    </dataValidation>
    <dataValidation type="list" allowBlank="1" showErrorMessage="1" promptTitle="TEST" sqref="C9" xr:uid="{00000000-0002-0000-0000-000004000000}">
      <formula1>$H$13:$H$16</formula1>
    </dataValidation>
    <dataValidation type="list" allowBlank="1" showInputMessage="1" showErrorMessage="1" sqref="C10" xr:uid="{00000000-0002-0000-0000-000005000000}">
      <formula1>$H$17:$H$21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Stokes-Utting</cp:lastModifiedBy>
  <cp:lastPrinted>2018-10-16T12:05:23Z</cp:lastPrinted>
  <dcterms:created xsi:type="dcterms:W3CDTF">2017-12-19T08:27:10Z</dcterms:created>
  <dcterms:modified xsi:type="dcterms:W3CDTF">2025-04-14T08:12:14Z</dcterms:modified>
</cp:coreProperties>
</file>